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__" sheetId="1" r:id="rId1"/>
  </sheets>
  <definedNames>
    <definedName name="_xlnm.Print_Area" localSheetId="0">'__'!$A$1:$P$75</definedName>
  </definedNames>
  <calcPr fullCalcOnLoad="1"/>
</workbook>
</file>

<file path=xl/sharedStrings.xml><?xml version="1.0" encoding="utf-8"?>
<sst xmlns="http://schemas.openxmlformats.org/spreadsheetml/2006/main" count="139" uniqueCount="85">
  <si>
    <t>Tāme sastādīta:</t>
  </si>
  <si>
    <t>Vienības izmaksa</t>
  </si>
  <si>
    <t>Kopējā izmaksa</t>
  </si>
  <si>
    <t>Nr.</t>
  </si>
  <si>
    <t>Pozic.</t>
  </si>
  <si>
    <t>Darba un izdevumu nosaukums</t>
  </si>
  <si>
    <t>Vienība</t>
  </si>
  <si>
    <t>Daudz.</t>
  </si>
  <si>
    <t>Laika</t>
  </si>
  <si>
    <t xml:space="preserve">Darba </t>
  </si>
  <si>
    <t>tai skaitā</t>
  </si>
  <si>
    <t>p.</t>
  </si>
  <si>
    <t>pielietotie materiāli, to daudzums</t>
  </si>
  <si>
    <t>norma</t>
  </si>
  <si>
    <t>samaksa</t>
  </si>
  <si>
    <t>Darba alga</t>
  </si>
  <si>
    <t>Materiāli</t>
  </si>
  <si>
    <t>Mehanismi</t>
  </si>
  <si>
    <t>Kopā</t>
  </si>
  <si>
    <t>k.</t>
  </si>
  <si>
    <t>C/st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</si>
  <si>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</si>
  <si>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</si>
  <si>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</si>
  <si>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</si>
  <si>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</si>
  <si>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</si>
  <si>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</si>
  <si>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</si>
  <si>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</si>
  <si>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Sadaļas kopā:</t>
  </si>
  <si>
    <t>Objekta kopējās izmaksas:</t>
  </si>
  <si>
    <t>Būves nosaukums:</t>
  </si>
  <si>
    <t>Objekta nosaukums:</t>
  </si>
  <si>
    <t>Objekta adrese:</t>
  </si>
  <si>
    <t>Objekta izmaksas:</t>
  </si>
  <si>
    <t>Darba ietilpība</t>
  </si>
  <si>
    <t>Darba ietilpība C/st:</t>
  </si>
  <si>
    <t>gb</t>
  </si>
  <si>
    <t>PVN 21%</t>
  </si>
  <si>
    <t>kpl</t>
  </si>
  <si>
    <t>EUR</t>
  </si>
  <si>
    <t>st</t>
  </si>
  <si>
    <t>Darba devēja sociālais nodoklis no d/a 24.09%</t>
  </si>
  <si>
    <t>Kalk.</t>
  </si>
  <si>
    <t>Pašvaldības dzīvoklis</t>
  </si>
  <si>
    <t>Virtuve</t>
  </si>
  <si>
    <t>Virtuves skapīša uzstādīšana</t>
  </si>
  <si>
    <t>Virtuves skapītis h=820mm, platums 800mm, dziļums 450mm</t>
  </si>
  <si>
    <t>16-50501</t>
  </si>
  <si>
    <t>sifons</t>
  </si>
  <si>
    <t xml:space="preserve">jaucējkrāns </t>
  </si>
  <si>
    <t>Lokanai pievads</t>
  </si>
  <si>
    <t>Metāla virtuves izlietnes montāža ( sifons, jaucējkrāns, pieslēgumi ūdensvadam)</t>
  </si>
  <si>
    <t>nerūsējošā tērauda izlietne 800x600</t>
  </si>
  <si>
    <t>palīgmateriāli (skrūves, dībeļi, silikons, blīves u.c)</t>
  </si>
  <si>
    <t>Tualetes pods</t>
  </si>
  <si>
    <t>16-40003</t>
  </si>
  <si>
    <t>WC pievienojuma komplekts kanalizācijai</t>
  </si>
  <si>
    <t>palīgmateriāli (skrūves podam, smērvielas, blīves u.c.)</t>
  </si>
  <si>
    <t>Uzstāda klozetpodu ar skalojumo kasti, pievieno pie caurules dn100, blīvē, pievieno ar lokno pievadu esošam ūdensvadam</t>
  </si>
  <si>
    <t>Duša</t>
  </si>
  <si>
    <t>16-51000</t>
  </si>
  <si>
    <t>Uzstāda dušas palikni, uzstāda sifonu, noblīvē ar silikonu, pievieno esošajai ūdensapgādei</t>
  </si>
  <si>
    <t>Roltechnik akrila dziļais dušas paliktnis Viki Lux 900 Balts ar paneli, 900x900x480(370)</t>
  </si>
  <si>
    <t>Sifons vannai zemais (L=570 mm) Roltechnik</t>
  </si>
  <si>
    <t>Vannas izlietne ar skapīti</t>
  </si>
  <si>
    <t>Vannas istabas skapītis ar izlietni SIKO 50cm RAK50-3K (izmēri: 83x50x29.8cm)</t>
  </si>
  <si>
    <t>16-57000</t>
  </si>
  <si>
    <t>Jaucējkrāns keramiskai izlietnei</t>
  </si>
  <si>
    <t>palīgmateriāli (skrūves, smērvielas, blīves u.c.)</t>
  </si>
  <si>
    <t>Montē keramisko izlietnes maisītāju, nostiprinot pie izlietnes, pieslēdzot pie esošās ūdensapgādes</t>
  </si>
  <si>
    <t>Vannas iztabas skapīša ar izlietni uzstādīšana</t>
  </si>
  <si>
    <t>Dušas aizkaru stangas un aizkaru uzstādīšna</t>
  </si>
  <si>
    <t xml:space="preserve">dušas aizkaru stanga </t>
  </si>
  <si>
    <t>dušas aizkars</t>
  </si>
  <si>
    <t>Dzīvokļa labiekārtošana</t>
  </si>
  <si>
    <t>WC kompakts MERIDA 010 ar vāku, izplūde sienā (ūdens pievads no sāniem), STOP FUNCTION vai analogs</t>
  </si>
  <si>
    <t>Dzīvokļa labiekārtošana - santehnisko ierīču uzstādīšana</t>
  </si>
  <si>
    <t>Lokālā tāme Nr.7</t>
  </si>
  <si>
    <t xml:space="preserve">Materiālu sagāde, transports __% </t>
  </si>
  <si>
    <t>Pieskaitāmās izmaksas, t.sk. darba aizsardzība __%</t>
  </si>
  <si>
    <t>Plānotie uzkrājumi, peļņa __%</t>
  </si>
  <si>
    <t>Neparedzētie darbi __%</t>
  </si>
  <si>
    <t>Darbu veikšanas vieta - Lauciene, Laucienes pag., Talsu nov.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</si>
</sst>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.00\ &quot;Ls&quot;_-;\-* #,##0.00\ &quot;Ls&quot;_-;_-* &quot;-&quot;??\ &quot;Ls&quot;_-;_-@_-"/>
    <numFmt numFmtId="171" formatCode="0.000"/>
    <numFmt numFmtId="172" formatCode="0.0000"/>
    <numFmt numFmtId="173" formatCode="&quot;Jā&quot;;&quot;Jā&quot;;&quot;Nē&quot;"/>
    <numFmt numFmtId="174" formatCode="&quot;Patiess&quot;;&quot;Patiess&quot;;&quot;Aplams&quot;"/>
    <numFmt numFmtId="175" formatCode="&quot;Ieslēgts&quot;;&quot;Ieslēgts&quot;;&quot;Izslēgts&quot;"/>
    <numFmt numFmtId="176" formatCode="[$€-2]\ #\ ##,000_);[Red]\([$€-2]\ #\ ##,000\)"/>
    <numFmt numFmtId="177" formatCode="0.0"/>
    <numFmt numFmtId="178" formatCode="_-[$€-426]\ * #,##0.00_-;\-[$€-426]\ * #,##0.00_-;_-[$€-426]\ * &quot;-&quot;??_-;_-@_-"/>
  </numFmts>
  <fonts count="5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20"/>
      <name val="Arial"/>
      <family val="2"/>
    </font>
    <font>
      <b/>
      <u val="single"/>
      <sz val="8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Border="1" applyAlignment="1">
      <alignment horizontal="left"/>
    </xf>
    <xf numFmtId="2" fontId="1" fillId="0" borderId="0" xfId="0" applyNumberFormat="1" applyFont="1" applyAlignment="1">
      <alignment horizontal="right"/>
    </xf>
    <xf numFmtId="2" fontId="8" fillId="0" borderId="10" xfId="0" applyNumberFormat="1" applyFont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17" xfId="0" applyNumberFormat="1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vertical="center"/>
    </xf>
    <xf numFmtId="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2" fontId="6" fillId="0" borderId="0" xfId="0" applyNumberFormat="1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right" vertical="center"/>
    </xf>
    <xf numFmtId="2" fontId="1" fillId="0" borderId="22" xfId="0" applyNumberFormat="1" applyFont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4" fontId="10" fillId="0" borderId="26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right" vertical="center"/>
    </xf>
    <xf numFmtId="2" fontId="1" fillId="0" borderId="28" xfId="0" applyNumberFormat="1" applyFont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4" fontId="1" fillId="0" borderId="29" xfId="0" applyNumberFormat="1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right" vertical="center"/>
    </xf>
    <xf numFmtId="2" fontId="1" fillId="0" borderId="33" xfId="0" applyNumberFormat="1" applyFont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right" vertical="center"/>
    </xf>
    <xf numFmtId="2" fontId="1" fillId="0" borderId="35" xfId="0" applyNumberFormat="1" applyFont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right" vertical="center"/>
    </xf>
    <xf numFmtId="2" fontId="1" fillId="0" borderId="37" xfId="0" applyNumberFormat="1" applyFont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 vertical="center"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41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2" fontId="8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49" fontId="8" fillId="0" borderId="18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1" fillId="0" borderId="43" xfId="0" applyNumberFormat="1" applyFont="1" applyBorder="1" applyAlignment="1">
      <alignment horizontal="center"/>
    </xf>
    <xf numFmtId="2" fontId="8" fillId="0" borderId="44" xfId="0" applyNumberFormat="1" applyFont="1" applyFill="1" applyBorder="1" applyAlignment="1">
      <alignment horizontal="center"/>
    </xf>
    <xf numFmtId="2" fontId="8" fillId="0" borderId="45" xfId="0" applyNumberFormat="1" applyFont="1" applyFill="1" applyBorder="1" applyAlignment="1">
      <alignment horizontal="center"/>
    </xf>
    <xf numFmtId="49" fontId="8" fillId="0" borderId="46" xfId="0" applyNumberFormat="1" applyFont="1" applyBorder="1" applyAlignment="1">
      <alignment horizontal="center"/>
    </xf>
    <xf numFmtId="0" fontId="8" fillId="0" borderId="46" xfId="0" applyFont="1" applyBorder="1" applyAlignment="1">
      <alignment/>
    </xf>
    <xf numFmtId="2" fontId="8" fillId="0" borderId="46" xfId="0" applyNumberFormat="1" applyFont="1" applyBorder="1" applyAlignment="1">
      <alignment/>
    </xf>
    <xf numFmtId="2" fontId="1" fillId="0" borderId="43" xfId="0" applyNumberFormat="1" applyFont="1" applyFill="1" applyBorder="1" applyAlignment="1">
      <alignment horizontal="center"/>
    </xf>
    <xf numFmtId="2" fontId="50" fillId="0" borderId="22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2" fontId="1" fillId="0" borderId="47" xfId="0" applyNumberFormat="1" applyFont="1" applyFill="1" applyBorder="1" applyAlignment="1">
      <alignment horizontal="center"/>
    </xf>
    <xf numFmtId="2" fontId="1" fillId="0" borderId="48" xfId="0" applyNumberFormat="1" applyFont="1" applyFill="1" applyBorder="1" applyAlignment="1">
      <alignment horizontal="center"/>
    </xf>
    <xf numFmtId="2" fontId="1" fillId="0" borderId="47" xfId="0" applyNumberFormat="1" applyFont="1" applyFill="1" applyBorder="1" applyAlignment="1">
      <alignment horizontal="center" vertical="center" wrapText="1"/>
    </xf>
    <xf numFmtId="2" fontId="2" fillId="0" borderId="49" xfId="42" applyNumberFormat="1" applyFont="1" applyFill="1" applyBorder="1" applyAlignment="1" applyProtection="1">
      <alignment horizontal="center" vertical="center"/>
      <protection/>
    </xf>
    <xf numFmtId="0" fontId="1" fillId="0" borderId="43" xfId="0" applyFont="1" applyFill="1" applyBorder="1" applyAlignment="1">
      <alignment horizontal="left"/>
    </xf>
    <xf numFmtId="2" fontId="1" fillId="0" borderId="35" xfId="0" applyNumberFormat="1" applyFont="1" applyFill="1" applyBorder="1" applyAlignment="1">
      <alignment horizontal="center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50" xfId="42" applyNumberFormat="1" applyFont="1" applyFill="1" applyBorder="1" applyAlignment="1" applyProtection="1">
      <alignment horizontal="center" vertical="center"/>
      <protection/>
    </xf>
    <xf numFmtId="2" fontId="1" fillId="0" borderId="48" xfId="42" applyNumberFormat="1" applyFont="1" applyFill="1" applyBorder="1" applyAlignment="1" applyProtection="1">
      <alignment horizontal="center" vertical="center"/>
      <protection/>
    </xf>
    <xf numFmtId="2" fontId="1" fillId="0" borderId="47" xfId="42" applyNumberFormat="1" applyFont="1" applyFill="1" applyBorder="1" applyAlignment="1" applyProtection="1">
      <alignment horizontal="center" vertical="center"/>
      <protection/>
    </xf>
    <xf numFmtId="2" fontId="2" fillId="0" borderId="51" xfId="42" applyNumberFormat="1" applyFont="1" applyFill="1" applyBorder="1" applyAlignment="1" applyProtection="1">
      <alignment horizontal="center" vertical="center"/>
      <protection/>
    </xf>
    <xf numFmtId="2" fontId="1" fillId="0" borderId="52" xfId="42" applyNumberFormat="1" applyFont="1" applyFill="1" applyBorder="1" applyAlignment="1" applyProtection="1">
      <alignment horizontal="center" vertical="center"/>
      <protection/>
    </xf>
    <xf numFmtId="2" fontId="1" fillId="0" borderId="35" xfId="42" applyNumberFormat="1" applyFont="1" applyFill="1" applyBorder="1" applyAlignment="1" applyProtection="1">
      <alignment horizontal="center" vertical="center"/>
      <protection/>
    </xf>
    <xf numFmtId="2" fontId="1" fillId="0" borderId="43" xfId="42" applyNumberFormat="1" applyFont="1" applyFill="1" applyBorder="1" applyAlignment="1" applyProtection="1">
      <alignment horizontal="center" vertical="center"/>
      <protection/>
    </xf>
    <xf numFmtId="0" fontId="1" fillId="0" borderId="53" xfId="0" applyFont="1" applyBorder="1" applyAlignment="1">
      <alignment horizontal="center" vertical="center"/>
    </xf>
    <xf numFmtId="49" fontId="1" fillId="0" borderId="54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49" fontId="1" fillId="0" borderId="55" xfId="0" applyNumberFormat="1" applyFont="1" applyFill="1" applyBorder="1" applyAlignment="1">
      <alignment horizontal="center" vertical="center"/>
    </xf>
    <xf numFmtId="49" fontId="1" fillId="0" borderId="56" xfId="0" applyNumberFormat="1" applyFont="1" applyFill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49" fontId="1" fillId="0" borderId="58" xfId="0" applyNumberFormat="1" applyFont="1" applyBorder="1" applyAlignment="1">
      <alignment horizontal="center" vertical="center"/>
    </xf>
    <xf numFmtId="49" fontId="1" fillId="0" borderId="59" xfId="0" applyNumberFormat="1" applyFont="1" applyBorder="1" applyAlignment="1">
      <alignment horizontal="center" vertical="center"/>
    </xf>
    <xf numFmtId="0" fontId="2" fillId="0" borderId="47" xfId="0" applyFont="1" applyFill="1" applyBorder="1" applyAlignment="1">
      <alignment horizontal="left"/>
    </xf>
    <xf numFmtId="0" fontId="1" fillId="0" borderId="60" xfId="0" applyNumberFormat="1" applyFont="1" applyBorder="1" applyAlignment="1">
      <alignment horizontal="center"/>
    </xf>
    <xf numFmtId="2" fontId="1" fillId="0" borderId="60" xfId="0" applyNumberFormat="1" applyFont="1" applyFill="1" applyBorder="1" applyAlignment="1">
      <alignment horizontal="center"/>
    </xf>
    <xf numFmtId="2" fontId="1" fillId="0" borderId="33" xfId="0" applyNumberFormat="1" applyFont="1" applyFill="1" applyBorder="1" applyAlignment="1">
      <alignment horizontal="center"/>
    </xf>
    <xf numFmtId="2" fontId="1" fillId="0" borderId="60" xfId="0" applyNumberFormat="1" applyFont="1" applyFill="1" applyBorder="1" applyAlignment="1">
      <alignment horizontal="center" vertical="center" wrapText="1"/>
    </xf>
    <xf numFmtId="2" fontId="2" fillId="0" borderId="61" xfId="42" applyNumberFormat="1" applyFont="1" applyFill="1" applyBorder="1" applyAlignment="1" applyProtection="1">
      <alignment horizontal="center" vertical="center"/>
      <protection/>
    </xf>
    <xf numFmtId="2" fontId="1" fillId="0" borderId="62" xfId="42" applyNumberFormat="1" applyFont="1" applyFill="1" applyBorder="1" applyAlignment="1" applyProtection="1">
      <alignment horizontal="center" vertical="center"/>
      <protection/>
    </xf>
    <xf numFmtId="2" fontId="1" fillId="0" borderId="33" xfId="42" applyNumberFormat="1" applyFont="1" applyFill="1" applyBorder="1" applyAlignment="1" applyProtection="1">
      <alignment horizontal="center" vertical="center"/>
      <protection/>
    </xf>
    <xf numFmtId="2" fontId="1" fillId="0" borderId="60" xfId="42" applyNumberFormat="1" applyFont="1" applyFill="1" applyBorder="1" applyAlignment="1" applyProtection="1">
      <alignment horizontal="center" vertical="center"/>
      <protection/>
    </xf>
    <xf numFmtId="2" fontId="2" fillId="0" borderId="63" xfId="42" applyNumberFormat="1" applyFont="1" applyFill="1" applyBorder="1" applyAlignment="1" applyProtection="1">
      <alignment horizontal="center" vertical="center"/>
      <protection/>
    </xf>
    <xf numFmtId="0" fontId="1" fillId="0" borderId="47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1" fillId="0" borderId="43" xfId="0" applyFont="1" applyFill="1" applyBorder="1" applyAlignment="1">
      <alignment horizontal="left" wrapText="1"/>
    </xf>
    <xf numFmtId="2" fontId="51" fillId="0" borderId="43" xfId="0" applyNumberFormat="1" applyFont="1" applyFill="1" applyBorder="1" applyAlignment="1">
      <alignment horizontal="center"/>
    </xf>
    <xf numFmtId="0" fontId="2" fillId="0" borderId="60" xfId="0" applyFont="1" applyFill="1" applyBorder="1" applyAlignment="1">
      <alignment horizontal="left"/>
    </xf>
    <xf numFmtId="0" fontId="1" fillId="0" borderId="43" xfId="0" applyNumberFormat="1" applyFont="1" applyBorder="1" applyAlignment="1">
      <alignment horizontal="center" vertical="center"/>
    </xf>
    <xf numFmtId="0" fontId="1" fillId="0" borderId="64" xfId="0" applyFont="1" applyFill="1" applyBorder="1" applyAlignment="1">
      <alignment horizontal="left" wrapText="1"/>
    </xf>
    <xf numFmtId="0" fontId="1" fillId="0" borderId="64" xfId="0" applyFont="1" applyFill="1" applyBorder="1" applyAlignment="1">
      <alignment horizontal="center"/>
    </xf>
    <xf numFmtId="2" fontId="1" fillId="0" borderId="64" xfId="0" applyNumberFormat="1" applyFont="1" applyFill="1" applyBorder="1" applyAlignment="1">
      <alignment horizontal="center"/>
    </xf>
    <xf numFmtId="2" fontId="1" fillId="0" borderId="43" xfId="0" applyNumberFormat="1" applyFont="1" applyFill="1" applyBorder="1" applyAlignment="1">
      <alignment horizontal="center" vertical="center"/>
    </xf>
    <xf numFmtId="2" fontId="1" fillId="0" borderId="43" xfId="0" applyNumberFormat="1" applyFont="1" applyBorder="1" applyAlignment="1">
      <alignment horizontal="center" vertical="center"/>
    </xf>
    <xf numFmtId="2" fontId="1" fillId="0" borderId="52" xfId="0" applyNumberFormat="1" applyFont="1" applyFill="1" applyBorder="1" applyAlignment="1">
      <alignment horizontal="center" vertical="center"/>
    </xf>
    <xf numFmtId="0" fontId="1" fillId="0" borderId="35" xfId="0" applyNumberFormat="1" applyFont="1" applyBorder="1" applyAlignment="1">
      <alignment wrapText="1"/>
    </xf>
    <xf numFmtId="2" fontId="1" fillId="0" borderId="12" xfId="0" applyNumberFormat="1" applyFont="1" applyBorder="1" applyAlignment="1">
      <alignment horizontal="center" vertical="center"/>
    </xf>
    <xf numFmtId="2" fontId="1" fillId="0" borderId="65" xfId="0" applyNumberFormat="1" applyFont="1" applyFill="1" applyBorder="1" applyAlignment="1">
      <alignment horizontal="center" vertical="center"/>
    </xf>
    <xf numFmtId="2" fontId="1" fillId="0" borderId="43" xfId="0" applyNumberFormat="1" applyFont="1" applyBorder="1" applyAlignment="1">
      <alignment vertical="center"/>
    </xf>
    <xf numFmtId="0" fontId="1" fillId="0" borderId="64" xfId="0" applyFont="1" applyFill="1" applyBorder="1" applyAlignment="1">
      <alignment horizontal="left"/>
    </xf>
    <xf numFmtId="0" fontId="1" fillId="0" borderId="35" xfId="0" applyNumberFormat="1" applyFont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wrapText="1"/>
    </xf>
    <xf numFmtId="2" fontId="8" fillId="0" borderId="66" xfId="0" applyNumberFormat="1" applyFont="1" applyBorder="1" applyAlignment="1">
      <alignment horizontal="center" wrapText="1"/>
    </xf>
    <xf numFmtId="2" fontId="8" fillId="0" borderId="67" xfId="0" applyNumberFormat="1" applyFont="1" applyBorder="1" applyAlignment="1">
      <alignment horizontal="center" wrapText="1"/>
    </xf>
    <xf numFmtId="2" fontId="8" fillId="0" borderId="68" xfId="0" applyNumberFormat="1" applyFont="1" applyBorder="1" applyAlignment="1">
      <alignment horizontal="center"/>
    </xf>
    <xf numFmtId="2" fontId="8" fillId="0" borderId="41" xfId="0" applyNumberFormat="1" applyFont="1" applyBorder="1" applyAlignment="1">
      <alignment horizontal="center"/>
    </xf>
    <xf numFmtId="2" fontId="8" fillId="0" borderId="69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8" fillId="0" borderId="70" xfId="0" applyNumberFormat="1" applyFont="1" applyBorder="1" applyAlignment="1">
      <alignment horizontal="center"/>
    </xf>
    <xf numFmtId="2" fontId="8" fillId="0" borderId="71" xfId="0" applyNumberFormat="1" applyFont="1" applyBorder="1" applyAlignment="1">
      <alignment horizontal="center"/>
    </xf>
    <xf numFmtId="2" fontId="8" fillId="0" borderId="72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 vertical="center"/>
    </xf>
    <xf numFmtId="4" fontId="2" fillId="0" borderId="37" xfId="0" applyNumberFormat="1" applyFont="1" applyBorder="1" applyAlignment="1">
      <alignment horizontal="center" vertical="center"/>
    </xf>
    <xf numFmtId="4" fontId="2" fillId="0" borderId="73" xfId="0" applyNumberFormat="1" applyFont="1" applyBorder="1" applyAlignment="1">
      <alignment horizontal="center" vertical="center"/>
    </xf>
    <xf numFmtId="4" fontId="2" fillId="0" borderId="32" xfId="0" applyNumberFormat="1" applyFont="1" applyBorder="1" applyAlignment="1">
      <alignment horizontal="center" vertical="center"/>
    </xf>
    <xf numFmtId="4" fontId="2" fillId="0" borderId="33" xfId="0" applyNumberFormat="1" applyFont="1" applyBorder="1" applyAlignment="1">
      <alignment horizontal="center" vertical="center"/>
    </xf>
    <xf numFmtId="4" fontId="2" fillId="0" borderId="61" xfId="0" applyNumberFormat="1" applyFon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/>
    </xf>
    <xf numFmtId="4" fontId="1" fillId="0" borderId="35" xfId="0" applyNumberFormat="1" applyFont="1" applyBorder="1" applyAlignment="1">
      <alignment horizontal="center" vertical="center"/>
    </xf>
    <xf numFmtId="4" fontId="1" fillId="0" borderId="74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4" fontId="1" fillId="0" borderId="28" xfId="0" applyNumberFormat="1" applyFont="1" applyBorder="1" applyAlignment="1">
      <alignment horizontal="center" vertical="center"/>
    </xf>
    <xf numFmtId="4" fontId="1" fillId="0" borderId="75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/>
    </xf>
    <xf numFmtId="178" fontId="2" fillId="0" borderId="0" xfId="0" applyNumberFormat="1" applyFont="1" applyBorder="1" applyAlignment="1">
      <alignment horizontal="center"/>
    </xf>
    <xf numFmtId="170" fontId="1" fillId="0" borderId="0" xfId="0" applyNumberFormat="1" applyFont="1" applyBorder="1" applyAlignment="1">
      <alignment horizontal="left"/>
    </xf>
    <xf numFmtId="49" fontId="5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52</xdr:row>
      <xdr:rowOff>0</xdr:rowOff>
    </xdr:from>
    <xdr:to>
      <xdr:col>15</xdr:col>
      <xdr:colOff>238125</xdr:colOff>
      <xdr:row>74</xdr:row>
      <xdr:rowOff>19050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238125" y="9420225"/>
          <a:ext cx="8991600" cy="342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Plānoto darbu apraksts: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 Virtuves telpā uzstāda virtuves  skapīti un virtuves metāla izlietni (1.att.).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2) Uzstāda  klozetpodu ar skalojamo kasti (2.att.)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Uzstāda dziļo dušas palikni (3.att.), dušas aizkarus un vanasistabas  izlietni ar skapīti (4.att.)</a:t>
          </a:r>
        </a:p>
      </xdr:txBody>
    </xdr:sp>
    <xdr:clientData/>
  </xdr:twoCellAnchor>
  <xdr:twoCellAnchor editAs="oneCell">
    <xdr:from>
      <xdr:col>1</xdr:col>
      <xdr:colOff>533400</xdr:colOff>
      <xdr:row>60</xdr:row>
      <xdr:rowOff>0</xdr:rowOff>
    </xdr:from>
    <xdr:to>
      <xdr:col>2</xdr:col>
      <xdr:colOff>1381125</xdr:colOff>
      <xdr:row>70</xdr:row>
      <xdr:rowOff>0</xdr:rowOff>
    </xdr:to>
    <xdr:pic>
      <xdr:nvPicPr>
        <xdr:cNvPr id="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0668000"/>
          <a:ext cx="1400175" cy="1552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409575</xdr:colOff>
      <xdr:row>58</xdr:row>
      <xdr:rowOff>142875</xdr:rowOff>
    </xdr:from>
    <xdr:to>
      <xdr:col>11</xdr:col>
      <xdr:colOff>342900</xdr:colOff>
      <xdr:row>74</xdr:row>
      <xdr:rowOff>28575</xdr:rowOff>
    </xdr:to>
    <xdr:pic>
      <xdr:nvPicPr>
        <xdr:cNvPr id="3" name="Picture 2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0487025"/>
          <a:ext cx="1762125" cy="2371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19050</xdr:colOff>
      <xdr:row>58</xdr:row>
      <xdr:rowOff>38100</xdr:rowOff>
    </xdr:from>
    <xdr:to>
      <xdr:col>15</xdr:col>
      <xdr:colOff>257175</xdr:colOff>
      <xdr:row>74</xdr:row>
      <xdr:rowOff>0</xdr:rowOff>
    </xdr:to>
    <xdr:pic>
      <xdr:nvPicPr>
        <xdr:cNvPr id="4" name="Picture 2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53300" y="10382250"/>
          <a:ext cx="1895475" cy="2447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352425</xdr:colOff>
      <xdr:row>57</xdr:row>
      <xdr:rowOff>47625</xdr:rowOff>
    </xdr:from>
    <xdr:to>
      <xdr:col>2</xdr:col>
      <xdr:colOff>885825</xdr:colOff>
      <xdr:row>59</xdr:row>
      <xdr:rowOff>57150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257300" y="10229850"/>
          <a:ext cx="5334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1.att.</a:t>
          </a:r>
        </a:p>
      </xdr:txBody>
    </xdr:sp>
    <xdr:clientData/>
  </xdr:twoCellAnchor>
  <xdr:twoCellAnchor>
    <xdr:from>
      <xdr:col>2</xdr:col>
      <xdr:colOff>2533650</xdr:colOff>
      <xdr:row>57</xdr:row>
      <xdr:rowOff>9525</xdr:rowOff>
    </xdr:from>
    <xdr:to>
      <xdr:col>4</xdr:col>
      <xdr:colOff>38100</xdr:colOff>
      <xdr:row>59</xdr:row>
      <xdr:rowOff>19050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3438525" y="10191750"/>
          <a:ext cx="5334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2.att.</a:t>
          </a:r>
        </a:p>
      </xdr:txBody>
    </xdr:sp>
    <xdr:clientData/>
  </xdr:twoCellAnchor>
  <xdr:twoCellAnchor>
    <xdr:from>
      <xdr:col>8</xdr:col>
      <xdr:colOff>409575</xdr:colOff>
      <xdr:row>56</xdr:row>
      <xdr:rowOff>76200</xdr:rowOff>
    </xdr:from>
    <xdr:to>
      <xdr:col>10</xdr:col>
      <xdr:colOff>28575</xdr:colOff>
      <xdr:row>58</xdr:row>
      <xdr:rowOff>95250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5915025" y="10106025"/>
          <a:ext cx="5334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3.att.</a:t>
          </a:r>
        </a:p>
      </xdr:txBody>
    </xdr:sp>
    <xdr:clientData/>
  </xdr:twoCellAnchor>
  <xdr:twoCellAnchor>
    <xdr:from>
      <xdr:col>13</xdr:col>
      <xdr:colOff>209550</xdr:colOff>
      <xdr:row>56</xdr:row>
      <xdr:rowOff>142875</xdr:rowOff>
    </xdr:from>
    <xdr:to>
      <xdr:col>14</xdr:col>
      <xdr:colOff>190500</xdr:colOff>
      <xdr:row>59</xdr:row>
      <xdr:rowOff>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8096250" y="10172700"/>
          <a:ext cx="5334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4.att.</a:t>
          </a:r>
        </a:p>
      </xdr:txBody>
    </xdr:sp>
    <xdr:clientData/>
  </xdr:twoCellAnchor>
  <xdr:twoCellAnchor editAs="oneCell">
    <xdr:from>
      <xdr:col>2</xdr:col>
      <xdr:colOff>2124075</xdr:colOff>
      <xdr:row>59</xdr:row>
      <xdr:rowOff>95250</xdr:rowOff>
    </xdr:from>
    <xdr:to>
      <xdr:col>5</xdr:col>
      <xdr:colOff>333375</xdr:colOff>
      <xdr:row>71</xdr:row>
      <xdr:rowOff>76200</xdr:rowOff>
    </xdr:to>
    <xdr:pic>
      <xdr:nvPicPr>
        <xdr:cNvPr id="9" name="Picture 2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28950" y="10601325"/>
          <a:ext cx="1609725" cy="1847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12</xdr:col>
      <xdr:colOff>542925</xdr:colOff>
      <xdr:row>0</xdr:row>
      <xdr:rowOff>28575</xdr:rowOff>
    </xdr:from>
    <xdr:to>
      <xdr:col>15</xdr:col>
      <xdr:colOff>533400</xdr:colOff>
      <xdr:row>1</xdr:row>
      <xdr:rowOff>114300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7877175" y="28575"/>
          <a:ext cx="1647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8.pielikums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showZeros="0" tabSelected="1" zoomScalePageLayoutView="0" workbookViewId="0" topLeftCell="A1">
      <selection activeCell="J22" sqref="J22"/>
    </sheetView>
  </sheetViews>
  <sheetFormatPr defaultColWidth="9.140625" defaultRowHeight="12.75"/>
  <cols>
    <col min="1" max="1" width="5.28125" style="0" customWidth="1"/>
    <col min="2" max="2" width="8.28125" style="0" customWidth="1"/>
    <col min="3" max="3" width="40.421875" style="0" customWidth="1"/>
    <col min="4" max="4" width="5.00390625" style="0" customWidth="1"/>
    <col min="5" max="5" width="5.57421875" style="0" customWidth="1"/>
    <col min="6" max="6" width="5.421875" style="0" customWidth="1"/>
    <col min="7" max="7" width="5.7109375" style="0" customWidth="1"/>
    <col min="8" max="12" width="6.8515625" style="0" customWidth="1"/>
    <col min="13" max="15" width="8.28125" style="0" customWidth="1"/>
    <col min="16" max="16" width="8.57421875" style="0" customWidth="1"/>
    <col min="17" max="17" width="7.57421875" style="0" customWidth="1"/>
  </cols>
  <sheetData>
    <row r="1" spans="1:16" s="1" customFormat="1" ht="21.75" customHeight="1">
      <c r="A1" s="167" t="s">
        <v>79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6" s="1" customFormat="1" ht="18" customHeight="1">
      <c r="A2" s="168" t="s">
        <v>78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6" s="1" customFormat="1" ht="11.25" customHeight="1">
      <c r="A3" s="2" t="s">
        <v>32</v>
      </c>
      <c r="B3" s="3"/>
      <c r="C3" s="4" t="s">
        <v>45</v>
      </c>
      <c r="D3" s="5"/>
      <c r="E3" s="6"/>
      <c r="F3" s="6"/>
      <c r="G3" s="6"/>
      <c r="H3" s="7"/>
      <c r="I3" s="7"/>
      <c r="J3" s="7"/>
      <c r="K3" s="8"/>
      <c r="L3" s="6"/>
      <c r="M3" s="6"/>
      <c r="N3" s="6"/>
      <c r="O3" s="6"/>
      <c r="P3" s="6"/>
    </row>
    <row r="4" spans="1:16" s="1" customFormat="1" ht="12" customHeight="1">
      <c r="A4" s="2" t="s">
        <v>33</v>
      </c>
      <c r="B4" s="3"/>
      <c r="C4" s="4" t="s">
        <v>76</v>
      </c>
      <c r="D4" s="5"/>
      <c r="E4" s="6"/>
      <c r="F4" s="6"/>
      <c r="G4" s="6"/>
      <c r="H4" s="7"/>
      <c r="I4" s="7"/>
      <c r="J4" s="7"/>
      <c r="K4" s="12" t="s">
        <v>37</v>
      </c>
      <c r="L4" s="170">
        <f>L43</f>
        <v>0</v>
      </c>
      <c r="M4" s="170"/>
      <c r="N4" s="6"/>
      <c r="O4" s="6"/>
      <c r="P4" s="6"/>
    </row>
    <row r="5" spans="1:16" s="1" customFormat="1" ht="11.25" customHeight="1">
      <c r="A5" s="2" t="s">
        <v>34</v>
      </c>
      <c r="B5" s="3"/>
      <c r="C5" s="173" t="s">
        <v>84</v>
      </c>
      <c r="D5" s="5"/>
      <c r="E5" s="6"/>
      <c r="F5" s="6"/>
      <c r="G5" s="6"/>
      <c r="H5" s="7"/>
      <c r="I5" s="7"/>
      <c r="J5" s="7"/>
      <c r="K5" s="12" t="s">
        <v>0</v>
      </c>
      <c r="L5" s="170"/>
      <c r="M5" s="170"/>
      <c r="N5" s="6"/>
      <c r="O5" s="6"/>
      <c r="P5" s="6"/>
    </row>
    <row r="6" spans="1:16" s="1" customFormat="1" ht="12" customHeight="1" thickBot="1">
      <c r="A6" s="2"/>
      <c r="B6" s="9"/>
      <c r="C6" s="10"/>
      <c r="D6" s="11"/>
      <c r="E6" s="73"/>
      <c r="F6" s="73"/>
      <c r="G6" s="6"/>
      <c r="H6" s="7"/>
      <c r="I6" s="7"/>
      <c r="J6" s="7"/>
      <c r="K6" s="12" t="s">
        <v>35</v>
      </c>
      <c r="L6" s="171">
        <f>L52</f>
        <v>0</v>
      </c>
      <c r="M6" s="171"/>
      <c r="N6" s="172"/>
      <c r="O6" s="172"/>
      <c r="P6" s="172"/>
    </row>
    <row r="7" spans="1:17" s="2" customFormat="1" ht="10.5" customHeight="1">
      <c r="A7" s="65"/>
      <c r="B7" s="82"/>
      <c r="C7" s="70"/>
      <c r="D7" s="83"/>
      <c r="E7" s="84"/>
      <c r="F7" s="84"/>
      <c r="G7" s="84"/>
      <c r="H7" s="149" t="s">
        <v>1</v>
      </c>
      <c r="I7" s="149"/>
      <c r="J7" s="149"/>
      <c r="K7" s="150"/>
      <c r="L7" s="146" t="s">
        <v>36</v>
      </c>
      <c r="M7" s="148" t="s">
        <v>2</v>
      </c>
      <c r="N7" s="149"/>
      <c r="O7" s="149"/>
      <c r="P7" s="150"/>
      <c r="Q7" s="151"/>
    </row>
    <row r="8" spans="1:17" s="2" customFormat="1" ht="12" customHeight="1">
      <c r="A8" s="66" t="s">
        <v>3</v>
      </c>
      <c r="B8" s="68" t="s">
        <v>4</v>
      </c>
      <c r="C8" s="71" t="s">
        <v>5</v>
      </c>
      <c r="D8" s="68" t="s">
        <v>6</v>
      </c>
      <c r="E8" s="74" t="s">
        <v>7</v>
      </c>
      <c r="F8" s="15" t="s">
        <v>8</v>
      </c>
      <c r="G8" s="74" t="s">
        <v>9</v>
      </c>
      <c r="H8" s="152" t="s">
        <v>10</v>
      </c>
      <c r="I8" s="152"/>
      <c r="J8" s="152"/>
      <c r="K8" s="153"/>
      <c r="L8" s="147"/>
      <c r="M8" s="154" t="s">
        <v>10</v>
      </c>
      <c r="N8" s="152"/>
      <c r="O8" s="152"/>
      <c r="P8" s="153"/>
      <c r="Q8" s="151"/>
    </row>
    <row r="9" spans="1:17" s="2" customFormat="1" ht="11.25" customHeight="1">
      <c r="A9" s="66" t="s">
        <v>11</v>
      </c>
      <c r="B9" s="68"/>
      <c r="C9" s="71" t="s">
        <v>12</v>
      </c>
      <c r="D9" s="75"/>
      <c r="E9" s="76"/>
      <c r="F9" s="74" t="s">
        <v>13</v>
      </c>
      <c r="G9" s="74" t="s">
        <v>14</v>
      </c>
      <c r="H9" s="80" t="s">
        <v>15</v>
      </c>
      <c r="I9" s="14" t="s">
        <v>16</v>
      </c>
      <c r="J9" s="15" t="s">
        <v>17</v>
      </c>
      <c r="K9" s="13" t="s">
        <v>18</v>
      </c>
      <c r="L9" s="147"/>
      <c r="M9" s="16" t="s">
        <v>15</v>
      </c>
      <c r="N9" s="17" t="s">
        <v>16</v>
      </c>
      <c r="O9" s="18" t="s">
        <v>17</v>
      </c>
      <c r="P9" s="19" t="s">
        <v>18</v>
      </c>
      <c r="Q9" s="151"/>
    </row>
    <row r="10" spans="1:17" s="2" customFormat="1" ht="11.25" customHeight="1" thickBot="1">
      <c r="A10" s="67" t="s">
        <v>19</v>
      </c>
      <c r="B10" s="69"/>
      <c r="C10" s="72"/>
      <c r="D10" s="77"/>
      <c r="E10" s="78"/>
      <c r="F10" s="24" t="s">
        <v>20</v>
      </c>
      <c r="G10" s="24" t="s">
        <v>41</v>
      </c>
      <c r="H10" s="81" t="s">
        <v>41</v>
      </c>
      <c r="I10" s="22" t="s">
        <v>41</v>
      </c>
      <c r="J10" s="22" t="s">
        <v>41</v>
      </c>
      <c r="K10" s="21" t="s">
        <v>41</v>
      </c>
      <c r="L10" s="20" t="s">
        <v>20</v>
      </c>
      <c r="M10" s="23" t="s">
        <v>41</v>
      </c>
      <c r="N10" s="23" t="s">
        <v>41</v>
      </c>
      <c r="O10" s="24" t="s">
        <v>41</v>
      </c>
      <c r="P10" s="25" t="s">
        <v>41</v>
      </c>
      <c r="Q10" s="151"/>
    </row>
    <row r="11" spans="1:16" s="27" customFormat="1" ht="12" customHeight="1">
      <c r="A11" s="105">
        <v>1</v>
      </c>
      <c r="B11" s="26">
        <v>2</v>
      </c>
      <c r="C11" s="106">
        <v>3</v>
      </c>
      <c r="D11" s="26">
        <v>4</v>
      </c>
      <c r="E11" s="107">
        <v>5</v>
      </c>
      <c r="F11" s="107">
        <v>6</v>
      </c>
      <c r="G11" s="107">
        <v>7</v>
      </c>
      <c r="H11" s="108" t="s">
        <v>21</v>
      </c>
      <c r="I11" s="109" t="s">
        <v>22</v>
      </c>
      <c r="J11" s="109" t="s">
        <v>23</v>
      </c>
      <c r="K11" s="110" t="s">
        <v>24</v>
      </c>
      <c r="L11" s="111" t="s">
        <v>25</v>
      </c>
      <c r="M11" s="26" t="s">
        <v>26</v>
      </c>
      <c r="N11" s="26" t="s">
        <v>27</v>
      </c>
      <c r="O11" s="26" t="s">
        <v>28</v>
      </c>
      <c r="P11" s="112" t="s">
        <v>29</v>
      </c>
    </row>
    <row r="12" spans="1:16" s="27" customFormat="1" ht="10.5" customHeight="1">
      <c r="A12" s="87">
        <v>1</v>
      </c>
      <c r="B12" s="123"/>
      <c r="C12" s="113" t="s">
        <v>46</v>
      </c>
      <c r="D12" s="91"/>
      <c r="E12" s="92"/>
      <c r="F12" s="93"/>
      <c r="G12" s="92"/>
      <c r="H12" s="93"/>
      <c r="I12" s="92"/>
      <c r="J12" s="93"/>
      <c r="K12" s="94"/>
      <c r="L12" s="98"/>
      <c r="M12" s="99"/>
      <c r="N12" s="100"/>
      <c r="O12" s="99"/>
      <c r="P12" s="101"/>
    </row>
    <row r="13" spans="1:16" s="27" customFormat="1" ht="12.75">
      <c r="A13" s="87">
        <f>A12+1</f>
        <v>2</v>
      </c>
      <c r="B13" s="79" t="s">
        <v>44</v>
      </c>
      <c r="C13" s="129" t="s">
        <v>47</v>
      </c>
      <c r="D13" s="85" t="s">
        <v>42</v>
      </c>
      <c r="E13" s="96">
        <v>2.2</v>
      </c>
      <c r="F13" s="97"/>
      <c r="G13" s="116"/>
      <c r="H13" s="97">
        <f>ROUND(F13*G13,2)</f>
        <v>0</v>
      </c>
      <c r="I13" s="96"/>
      <c r="J13" s="97">
        <f>ROUND(H13*0.1,2)</f>
        <v>0</v>
      </c>
      <c r="K13" s="118">
        <f aca="true" t="shared" si="0" ref="K13:K41">SUM(H13:J13)</f>
        <v>0</v>
      </c>
      <c r="L13" s="102">
        <f>ROUND(E13*F13,2)</f>
        <v>0</v>
      </c>
      <c r="M13" s="103">
        <f>ROUND(E13*H13,2)</f>
        <v>0</v>
      </c>
      <c r="N13" s="104">
        <f>ROUND(E13*I13,2)</f>
        <v>0</v>
      </c>
      <c r="O13" s="103">
        <f>ROUND(E13*J13,2)</f>
        <v>0</v>
      </c>
      <c r="P13" s="122">
        <f aca="true" t="shared" si="1" ref="P13:P41">SUM(M13:O13)</f>
        <v>0</v>
      </c>
    </row>
    <row r="14" spans="1:16" s="27" customFormat="1" ht="22.5">
      <c r="A14" s="87">
        <f aca="true" t="shared" si="2" ref="A14:A41">A13+1</f>
        <v>3</v>
      </c>
      <c r="B14" s="79"/>
      <c r="C14" s="129" t="s">
        <v>48</v>
      </c>
      <c r="D14" s="85" t="s">
        <v>38</v>
      </c>
      <c r="E14" s="96">
        <v>1</v>
      </c>
      <c r="F14" s="97"/>
      <c r="G14" s="116"/>
      <c r="H14" s="97">
        <f>ROUND(F14*G14,2)</f>
        <v>0</v>
      </c>
      <c r="I14" s="96"/>
      <c r="J14" s="97">
        <f>ROUND(H14*0.1,2)</f>
        <v>0</v>
      </c>
      <c r="K14" s="118">
        <f t="shared" si="0"/>
        <v>0</v>
      </c>
      <c r="L14" s="102">
        <f>ROUND(E14*F14,2)</f>
        <v>0</v>
      </c>
      <c r="M14" s="103">
        <f>ROUND(E14*H14,2)</f>
        <v>0</v>
      </c>
      <c r="N14" s="104">
        <f>ROUND(E14*I14,2)</f>
        <v>0</v>
      </c>
      <c r="O14" s="103">
        <f>ROUND(E14*J14,2)</f>
        <v>0</v>
      </c>
      <c r="P14" s="122">
        <f t="shared" si="1"/>
        <v>0</v>
      </c>
    </row>
    <row r="15" spans="1:16" s="27" customFormat="1" ht="22.5">
      <c r="A15" s="87">
        <f t="shared" si="2"/>
        <v>4</v>
      </c>
      <c r="B15" s="132" t="s">
        <v>49</v>
      </c>
      <c r="C15" s="133" t="s">
        <v>53</v>
      </c>
      <c r="D15" s="134" t="s">
        <v>40</v>
      </c>
      <c r="E15" s="135">
        <v>1</v>
      </c>
      <c r="F15" s="136"/>
      <c r="G15" s="136"/>
      <c r="H15" s="135">
        <f>ROUND(G15*F15,2)</f>
        <v>0</v>
      </c>
      <c r="I15" s="137"/>
      <c r="J15" s="124">
        <f aca="true" t="shared" si="3" ref="J15:J20">ROUND(0.08*H15,2)</f>
        <v>0</v>
      </c>
      <c r="K15" s="118">
        <f t="shared" si="0"/>
        <v>0</v>
      </c>
      <c r="L15" s="138">
        <f aca="true" t="shared" si="4" ref="L15:L20">ROUND(E15*F15,2)</f>
        <v>0</v>
      </c>
      <c r="M15" s="136">
        <f aca="true" t="shared" si="5" ref="M15:M20">ROUND(E15*H15,2)</f>
        <v>0</v>
      </c>
      <c r="N15" s="136">
        <f aca="true" t="shared" si="6" ref="N15:N20">ROUND(E15*I15,2)</f>
        <v>0</v>
      </c>
      <c r="O15" s="136">
        <f aca="true" t="shared" si="7" ref="O15:O20">ROUND(E15*J15,2)</f>
        <v>0</v>
      </c>
      <c r="P15" s="122">
        <f t="shared" si="1"/>
        <v>0</v>
      </c>
    </row>
    <row r="16" spans="1:16" s="27" customFormat="1" ht="10.5" customHeight="1">
      <c r="A16" s="87">
        <f t="shared" si="2"/>
        <v>5</v>
      </c>
      <c r="B16" s="132"/>
      <c r="C16" s="139" t="s">
        <v>54</v>
      </c>
      <c r="D16" s="134" t="s">
        <v>38</v>
      </c>
      <c r="E16" s="135">
        <v>1</v>
      </c>
      <c r="F16" s="136"/>
      <c r="G16" s="136"/>
      <c r="H16" s="135">
        <f>ROUND(G16*F16,2)</f>
        <v>0</v>
      </c>
      <c r="I16" s="137"/>
      <c r="J16" s="124">
        <f t="shared" si="3"/>
        <v>0</v>
      </c>
      <c r="K16" s="118">
        <f t="shared" si="0"/>
        <v>0</v>
      </c>
      <c r="L16" s="138">
        <f t="shared" si="4"/>
        <v>0</v>
      </c>
      <c r="M16" s="136">
        <f t="shared" si="5"/>
        <v>0</v>
      </c>
      <c r="N16" s="136">
        <f t="shared" si="6"/>
        <v>0</v>
      </c>
      <c r="O16" s="136">
        <f t="shared" si="7"/>
        <v>0</v>
      </c>
      <c r="P16" s="122">
        <f t="shared" si="1"/>
        <v>0</v>
      </c>
    </row>
    <row r="17" spans="1:16" s="27" customFormat="1" ht="10.5" customHeight="1">
      <c r="A17" s="87">
        <f t="shared" si="2"/>
        <v>6</v>
      </c>
      <c r="B17" s="132"/>
      <c r="C17" s="139" t="s">
        <v>50</v>
      </c>
      <c r="D17" s="140" t="s">
        <v>38</v>
      </c>
      <c r="E17" s="130">
        <v>1</v>
      </c>
      <c r="F17" s="141"/>
      <c r="G17" s="136"/>
      <c r="H17" s="141"/>
      <c r="I17" s="137"/>
      <c r="J17" s="124">
        <f t="shared" si="3"/>
        <v>0</v>
      </c>
      <c r="K17" s="118">
        <f t="shared" si="0"/>
        <v>0</v>
      </c>
      <c r="L17" s="138">
        <f t="shared" si="4"/>
        <v>0</v>
      </c>
      <c r="M17" s="136">
        <f t="shared" si="5"/>
        <v>0</v>
      </c>
      <c r="N17" s="136">
        <f t="shared" si="6"/>
        <v>0</v>
      </c>
      <c r="O17" s="136">
        <f t="shared" si="7"/>
        <v>0</v>
      </c>
      <c r="P17" s="122">
        <f t="shared" si="1"/>
        <v>0</v>
      </c>
    </row>
    <row r="18" spans="1:16" s="27" customFormat="1" ht="10.5" customHeight="1">
      <c r="A18" s="87">
        <f t="shared" si="2"/>
        <v>7</v>
      </c>
      <c r="B18" s="132"/>
      <c r="C18" s="142" t="s">
        <v>51</v>
      </c>
      <c r="D18" s="137" t="s">
        <v>38</v>
      </c>
      <c r="E18" s="137">
        <v>1</v>
      </c>
      <c r="F18" s="141"/>
      <c r="G18" s="136"/>
      <c r="H18" s="141"/>
      <c r="I18" s="137"/>
      <c r="J18" s="124">
        <f t="shared" si="3"/>
        <v>0</v>
      </c>
      <c r="K18" s="118">
        <f t="shared" si="0"/>
        <v>0</v>
      </c>
      <c r="L18" s="138">
        <f t="shared" si="4"/>
        <v>0</v>
      </c>
      <c r="M18" s="136">
        <f t="shared" si="5"/>
        <v>0</v>
      </c>
      <c r="N18" s="136">
        <f t="shared" si="6"/>
        <v>0</v>
      </c>
      <c r="O18" s="136">
        <f t="shared" si="7"/>
        <v>0</v>
      </c>
      <c r="P18" s="122">
        <f t="shared" si="1"/>
        <v>0</v>
      </c>
    </row>
    <row r="19" spans="1:16" s="27" customFormat="1" ht="10.5" customHeight="1">
      <c r="A19" s="87">
        <f t="shared" si="2"/>
        <v>8</v>
      </c>
      <c r="B19" s="132"/>
      <c r="C19" s="143" t="s">
        <v>52</v>
      </c>
      <c r="D19" s="134" t="s">
        <v>38</v>
      </c>
      <c r="E19" s="135">
        <v>2</v>
      </c>
      <c r="F19" s="136"/>
      <c r="G19" s="136"/>
      <c r="H19" s="135">
        <f>ROUND(G19*F19,2)</f>
        <v>0</v>
      </c>
      <c r="I19" s="137"/>
      <c r="J19" s="124">
        <f t="shared" si="3"/>
        <v>0</v>
      </c>
      <c r="K19" s="118">
        <f t="shared" si="0"/>
        <v>0</v>
      </c>
      <c r="L19" s="138">
        <f t="shared" si="4"/>
        <v>0</v>
      </c>
      <c r="M19" s="136">
        <f t="shared" si="5"/>
        <v>0</v>
      </c>
      <c r="N19" s="136">
        <f t="shared" si="6"/>
        <v>0</v>
      </c>
      <c r="O19" s="136">
        <f t="shared" si="7"/>
        <v>0</v>
      </c>
      <c r="P19" s="122">
        <f t="shared" si="1"/>
        <v>0</v>
      </c>
    </row>
    <row r="20" spans="1:16" s="27" customFormat="1" ht="10.5" customHeight="1">
      <c r="A20" s="87">
        <f t="shared" si="2"/>
        <v>9</v>
      </c>
      <c r="B20" s="132"/>
      <c r="C20" s="143" t="s">
        <v>55</v>
      </c>
      <c r="D20" s="134" t="s">
        <v>38</v>
      </c>
      <c r="E20" s="135">
        <v>1</v>
      </c>
      <c r="F20" s="136"/>
      <c r="G20" s="136"/>
      <c r="H20" s="135">
        <f>ROUND(G20*F20,2)</f>
        <v>0</v>
      </c>
      <c r="I20" s="137"/>
      <c r="J20" s="124">
        <f t="shared" si="3"/>
        <v>0</v>
      </c>
      <c r="K20" s="118">
        <f t="shared" si="0"/>
        <v>0</v>
      </c>
      <c r="L20" s="138">
        <f t="shared" si="4"/>
        <v>0</v>
      </c>
      <c r="M20" s="136">
        <f t="shared" si="5"/>
        <v>0</v>
      </c>
      <c r="N20" s="136">
        <f t="shared" si="6"/>
        <v>0</v>
      </c>
      <c r="O20" s="136">
        <f t="shared" si="7"/>
        <v>0</v>
      </c>
      <c r="P20" s="122">
        <f t="shared" si="1"/>
        <v>0</v>
      </c>
    </row>
    <row r="21" spans="1:16" s="27" customFormat="1" ht="10.5" customHeight="1">
      <c r="A21" s="87">
        <f t="shared" si="2"/>
        <v>10</v>
      </c>
      <c r="B21" s="114"/>
      <c r="C21" s="131" t="s">
        <v>56</v>
      </c>
      <c r="D21" s="115"/>
      <c r="E21" s="116"/>
      <c r="F21" s="117"/>
      <c r="G21" s="116"/>
      <c r="H21" s="117"/>
      <c r="I21" s="116"/>
      <c r="J21" s="117"/>
      <c r="K21" s="118">
        <f t="shared" si="0"/>
        <v>0</v>
      </c>
      <c r="L21" s="119"/>
      <c r="M21" s="120"/>
      <c r="N21" s="121"/>
      <c r="O21" s="120"/>
      <c r="P21" s="122">
        <f t="shared" si="1"/>
        <v>0</v>
      </c>
    </row>
    <row r="22" spans="1:16" s="27" customFormat="1" ht="33.75">
      <c r="A22" s="87">
        <f t="shared" si="2"/>
        <v>11</v>
      </c>
      <c r="B22" s="132" t="s">
        <v>57</v>
      </c>
      <c r="C22" s="133" t="s">
        <v>60</v>
      </c>
      <c r="D22" s="134" t="s">
        <v>40</v>
      </c>
      <c r="E22" s="135">
        <v>1</v>
      </c>
      <c r="F22" s="136"/>
      <c r="G22" s="136"/>
      <c r="H22" s="135">
        <f>ROUND(G22*F22,2)</f>
        <v>0</v>
      </c>
      <c r="I22" s="124"/>
      <c r="J22" s="124">
        <f>ROUND(0.08*H22,2)</f>
        <v>0</v>
      </c>
      <c r="K22" s="118">
        <f t="shared" si="0"/>
        <v>0</v>
      </c>
      <c r="L22" s="138">
        <f>ROUND(E22*F22,2)</f>
        <v>0</v>
      </c>
      <c r="M22" s="136">
        <f>ROUND(E22*H22,2)</f>
        <v>0</v>
      </c>
      <c r="N22" s="136">
        <f>ROUND(E22*I22,2)</f>
        <v>0</v>
      </c>
      <c r="O22" s="136">
        <f>ROUND(E22*J22,2)</f>
        <v>0</v>
      </c>
      <c r="P22" s="122">
        <f t="shared" si="1"/>
        <v>0</v>
      </c>
    </row>
    <row r="23" spans="1:16" s="27" customFormat="1" ht="33.75">
      <c r="A23" s="87">
        <f t="shared" si="2"/>
        <v>12</v>
      </c>
      <c r="B23" s="132"/>
      <c r="C23" s="133" t="s">
        <v>77</v>
      </c>
      <c r="D23" s="134" t="s">
        <v>38</v>
      </c>
      <c r="E23" s="135">
        <f>E22</f>
        <v>1</v>
      </c>
      <c r="F23" s="136"/>
      <c r="G23" s="136"/>
      <c r="H23" s="135"/>
      <c r="I23" s="124"/>
      <c r="J23" s="124"/>
      <c r="K23" s="118">
        <f t="shared" si="0"/>
        <v>0</v>
      </c>
      <c r="L23" s="138">
        <f>ROUND(E23*F23,2)</f>
        <v>0</v>
      </c>
      <c r="M23" s="136">
        <f>ROUND(E23*H23,2)</f>
        <v>0</v>
      </c>
      <c r="N23" s="136">
        <f>ROUND(E23*I23,2)</f>
        <v>0</v>
      </c>
      <c r="O23" s="136">
        <f>ROUND(E23*J23,2)</f>
        <v>0</v>
      </c>
      <c r="P23" s="122">
        <f t="shared" si="1"/>
        <v>0</v>
      </c>
    </row>
    <row r="24" spans="1:16" s="27" customFormat="1" ht="10.5" customHeight="1">
      <c r="A24" s="87">
        <f t="shared" si="2"/>
        <v>13</v>
      </c>
      <c r="B24" s="132"/>
      <c r="C24" s="143" t="s">
        <v>58</v>
      </c>
      <c r="D24" s="134" t="s">
        <v>40</v>
      </c>
      <c r="E24" s="135">
        <v>1</v>
      </c>
      <c r="F24" s="136"/>
      <c r="G24" s="136"/>
      <c r="H24" s="135">
        <f>ROUND(G24*F24,2)</f>
        <v>0</v>
      </c>
      <c r="I24" s="124"/>
      <c r="J24" s="124">
        <f>ROUND(0.08*H24,2)</f>
        <v>0</v>
      </c>
      <c r="K24" s="118">
        <f t="shared" si="0"/>
        <v>0</v>
      </c>
      <c r="L24" s="138">
        <f>ROUND(E24*F24,2)</f>
        <v>0</v>
      </c>
      <c r="M24" s="136">
        <f>ROUND(E24*H24,2)</f>
        <v>0</v>
      </c>
      <c r="N24" s="136">
        <f>ROUND(E24*I24,2)</f>
        <v>0</v>
      </c>
      <c r="O24" s="136">
        <f>ROUND(E24*J24,2)</f>
        <v>0</v>
      </c>
      <c r="P24" s="122">
        <f t="shared" si="1"/>
        <v>0</v>
      </c>
    </row>
    <row r="25" spans="1:16" s="27" customFormat="1" ht="12.75">
      <c r="A25" s="87">
        <f t="shared" si="2"/>
        <v>14</v>
      </c>
      <c r="B25" s="132"/>
      <c r="C25" s="143" t="s">
        <v>52</v>
      </c>
      <c r="D25" s="134" t="s">
        <v>38</v>
      </c>
      <c r="E25" s="135">
        <f>E22</f>
        <v>1</v>
      </c>
      <c r="F25" s="136"/>
      <c r="G25" s="136"/>
      <c r="H25" s="135">
        <f>ROUND(G25*F25,2)</f>
        <v>0</v>
      </c>
      <c r="I25" s="124"/>
      <c r="J25" s="124">
        <f>ROUND(0.08*H25,2)</f>
        <v>0</v>
      </c>
      <c r="K25" s="118">
        <f t="shared" si="0"/>
        <v>0</v>
      </c>
      <c r="L25" s="138">
        <f>ROUND(E25*F25,2)</f>
        <v>0</v>
      </c>
      <c r="M25" s="136">
        <f>ROUND(E25*H25,2)</f>
        <v>0</v>
      </c>
      <c r="N25" s="136">
        <f>ROUND(E25*I25,2)</f>
        <v>0</v>
      </c>
      <c r="O25" s="136">
        <f>ROUND(E25*J25,2)</f>
        <v>0</v>
      </c>
      <c r="P25" s="122">
        <f t="shared" si="1"/>
        <v>0</v>
      </c>
    </row>
    <row r="26" spans="1:16" s="27" customFormat="1" ht="12.75">
      <c r="A26" s="87">
        <f t="shared" si="2"/>
        <v>15</v>
      </c>
      <c r="B26" s="132"/>
      <c r="C26" s="144" t="s">
        <v>59</v>
      </c>
      <c r="D26" s="132" t="s">
        <v>40</v>
      </c>
      <c r="E26" s="124">
        <v>1</v>
      </c>
      <c r="F26" s="136"/>
      <c r="G26" s="136"/>
      <c r="H26" s="141">
        <f>ROUND(F26*G26,2)</f>
        <v>0</v>
      </c>
      <c r="I26" s="124"/>
      <c r="J26" s="124">
        <f>ROUND(0.08*H26,2)</f>
        <v>0</v>
      </c>
      <c r="K26" s="118">
        <f t="shared" si="0"/>
        <v>0</v>
      </c>
      <c r="L26" s="138">
        <f>ROUND(E26*F26,2)</f>
        <v>0</v>
      </c>
      <c r="M26" s="136">
        <f>ROUND(E26*H26,2)</f>
        <v>0</v>
      </c>
      <c r="N26" s="136">
        <f>ROUND(E26*I26,2)</f>
        <v>0</v>
      </c>
      <c r="O26" s="136">
        <f>ROUND(E26*J26,2)</f>
        <v>0</v>
      </c>
      <c r="P26" s="122">
        <f t="shared" si="1"/>
        <v>0</v>
      </c>
    </row>
    <row r="27" spans="1:16" s="27" customFormat="1" ht="12.75">
      <c r="A27" s="87">
        <f t="shared" si="2"/>
        <v>16</v>
      </c>
      <c r="B27" s="114"/>
      <c r="C27" s="131" t="s">
        <v>61</v>
      </c>
      <c r="D27" s="132"/>
      <c r="E27" s="124"/>
      <c r="F27" s="136"/>
      <c r="G27" s="136"/>
      <c r="H27" s="141"/>
      <c r="I27" s="124"/>
      <c r="J27" s="124"/>
      <c r="K27" s="118">
        <f t="shared" si="0"/>
        <v>0</v>
      </c>
      <c r="L27" s="138"/>
      <c r="M27" s="136"/>
      <c r="N27" s="136"/>
      <c r="O27" s="136"/>
      <c r="P27" s="122">
        <f t="shared" si="1"/>
        <v>0</v>
      </c>
    </row>
    <row r="28" spans="1:16" s="27" customFormat="1" ht="22.5">
      <c r="A28" s="87">
        <f t="shared" si="2"/>
        <v>17</v>
      </c>
      <c r="B28" s="132" t="s">
        <v>62</v>
      </c>
      <c r="C28" s="133" t="s">
        <v>63</v>
      </c>
      <c r="D28" s="134" t="s">
        <v>40</v>
      </c>
      <c r="E28" s="135">
        <v>1</v>
      </c>
      <c r="F28" s="136"/>
      <c r="G28" s="136"/>
      <c r="H28" s="135">
        <f>ROUND(G28*F28,2)</f>
        <v>0</v>
      </c>
      <c r="I28" s="124"/>
      <c r="J28" s="124">
        <f>ROUND(0.08*H28,2)</f>
        <v>0</v>
      </c>
      <c r="K28" s="118">
        <f t="shared" si="0"/>
        <v>0</v>
      </c>
      <c r="L28" s="138">
        <f aca="true" t="shared" si="8" ref="L28:L34">ROUND(E28*F28,2)</f>
        <v>0</v>
      </c>
      <c r="M28" s="136">
        <f aca="true" t="shared" si="9" ref="M28:M34">ROUND(E28*H28,2)</f>
        <v>0</v>
      </c>
      <c r="N28" s="136">
        <f aca="true" t="shared" si="10" ref="N28:N34">ROUND(E28*I28,2)</f>
        <v>0</v>
      </c>
      <c r="O28" s="136">
        <f aca="true" t="shared" si="11" ref="O28:O34">ROUND(E28*J28,2)</f>
        <v>0</v>
      </c>
      <c r="P28" s="122">
        <f t="shared" si="1"/>
        <v>0</v>
      </c>
    </row>
    <row r="29" spans="1:16" s="27" customFormat="1" ht="22.5">
      <c r="A29" s="87">
        <f t="shared" si="2"/>
        <v>18</v>
      </c>
      <c r="B29" s="132"/>
      <c r="C29" s="133" t="s">
        <v>64</v>
      </c>
      <c r="D29" s="134" t="s">
        <v>38</v>
      </c>
      <c r="E29" s="135">
        <f>E28</f>
        <v>1</v>
      </c>
      <c r="F29" s="136"/>
      <c r="G29" s="136"/>
      <c r="H29" s="135"/>
      <c r="I29" s="124"/>
      <c r="J29" s="124"/>
      <c r="K29" s="118">
        <f t="shared" si="0"/>
        <v>0</v>
      </c>
      <c r="L29" s="138">
        <f t="shared" si="8"/>
        <v>0</v>
      </c>
      <c r="M29" s="136">
        <f t="shared" si="9"/>
        <v>0</v>
      </c>
      <c r="N29" s="136">
        <f t="shared" si="10"/>
        <v>0</v>
      </c>
      <c r="O29" s="136">
        <f t="shared" si="11"/>
        <v>0</v>
      </c>
      <c r="P29" s="122">
        <f t="shared" si="1"/>
        <v>0</v>
      </c>
    </row>
    <row r="30" spans="1:16" s="27" customFormat="1" ht="12.75">
      <c r="A30" s="87">
        <f t="shared" si="2"/>
        <v>19</v>
      </c>
      <c r="B30" s="132"/>
      <c r="C30" s="144" t="s">
        <v>65</v>
      </c>
      <c r="D30" s="134" t="s">
        <v>38</v>
      </c>
      <c r="E30" s="135">
        <f>E29</f>
        <v>1</v>
      </c>
      <c r="F30" s="136"/>
      <c r="G30" s="136"/>
      <c r="H30" s="135"/>
      <c r="I30" s="124"/>
      <c r="J30" s="124"/>
      <c r="K30" s="118">
        <f t="shared" si="0"/>
        <v>0</v>
      </c>
      <c r="L30" s="138">
        <f t="shared" si="8"/>
        <v>0</v>
      </c>
      <c r="M30" s="136">
        <f t="shared" si="9"/>
        <v>0</v>
      </c>
      <c r="N30" s="136">
        <f t="shared" si="10"/>
        <v>0</v>
      </c>
      <c r="O30" s="136">
        <f t="shared" si="11"/>
        <v>0</v>
      </c>
      <c r="P30" s="122">
        <f t="shared" si="1"/>
        <v>0</v>
      </c>
    </row>
    <row r="31" spans="1:16" s="27" customFormat="1" ht="12.75">
      <c r="A31" s="87">
        <f t="shared" si="2"/>
        <v>20</v>
      </c>
      <c r="B31" s="132"/>
      <c r="C31" s="144" t="s">
        <v>59</v>
      </c>
      <c r="D31" s="132" t="s">
        <v>40</v>
      </c>
      <c r="E31" s="124">
        <v>1</v>
      </c>
      <c r="F31" s="136"/>
      <c r="G31" s="136"/>
      <c r="H31" s="141">
        <f>ROUND(F31*G31,2)</f>
        <v>0</v>
      </c>
      <c r="I31" s="124"/>
      <c r="J31" s="124">
        <f>ROUND(0.08*H31,2)</f>
        <v>0</v>
      </c>
      <c r="K31" s="118">
        <f t="shared" si="0"/>
        <v>0</v>
      </c>
      <c r="L31" s="138">
        <f t="shared" si="8"/>
        <v>0</v>
      </c>
      <c r="M31" s="136">
        <f t="shared" si="9"/>
        <v>0</v>
      </c>
      <c r="N31" s="136">
        <f t="shared" si="10"/>
        <v>0</v>
      </c>
      <c r="O31" s="136">
        <f t="shared" si="11"/>
        <v>0</v>
      </c>
      <c r="P31" s="122">
        <f t="shared" si="1"/>
        <v>0</v>
      </c>
    </row>
    <row r="32" spans="1:16" s="27" customFormat="1" ht="12.75">
      <c r="A32" s="87">
        <f t="shared" si="2"/>
        <v>21</v>
      </c>
      <c r="B32" s="132" t="s">
        <v>44</v>
      </c>
      <c r="C32" s="133" t="s">
        <v>73</v>
      </c>
      <c r="D32" s="134" t="s">
        <v>40</v>
      </c>
      <c r="E32" s="135">
        <v>1</v>
      </c>
      <c r="F32" s="136"/>
      <c r="G32" s="136"/>
      <c r="H32" s="135">
        <f>ROUND(G32*F32,2)</f>
        <v>0</v>
      </c>
      <c r="I32" s="124"/>
      <c r="J32" s="124">
        <f>ROUND(0.08*H32,2)</f>
        <v>0</v>
      </c>
      <c r="K32" s="118">
        <f t="shared" si="0"/>
        <v>0</v>
      </c>
      <c r="L32" s="138">
        <f t="shared" si="8"/>
        <v>0</v>
      </c>
      <c r="M32" s="136">
        <f t="shared" si="9"/>
        <v>0</v>
      </c>
      <c r="N32" s="136">
        <f t="shared" si="10"/>
        <v>0</v>
      </c>
      <c r="O32" s="136">
        <f t="shared" si="11"/>
        <v>0</v>
      </c>
      <c r="P32" s="122">
        <f t="shared" si="1"/>
        <v>0</v>
      </c>
    </row>
    <row r="33" spans="1:16" s="27" customFormat="1" ht="12.75">
      <c r="A33" s="87">
        <f t="shared" si="2"/>
        <v>22</v>
      </c>
      <c r="B33" s="132"/>
      <c r="C33" s="133" t="s">
        <v>74</v>
      </c>
      <c r="D33" s="134" t="s">
        <v>38</v>
      </c>
      <c r="E33" s="135">
        <f>E32</f>
        <v>1</v>
      </c>
      <c r="F33" s="136"/>
      <c r="G33" s="136"/>
      <c r="H33" s="135"/>
      <c r="I33" s="124"/>
      <c r="J33" s="124"/>
      <c r="K33" s="118">
        <f t="shared" si="0"/>
        <v>0</v>
      </c>
      <c r="L33" s="138">
        <f t="shared" si="8"/>
        <v>0</v>
      </c>
      <c r="M33" s="136">
        <f t="shared" si="9"/>
        <v>0</v>
      </c>
      <c r="N33" s="136">
        <f t="shared" si="10"/>
        <v>0</v>
      </c>
      <c r="O33" s="136">
        <f t="shared" si="11"/>
        <v>0</v>
      </c>
      <c r="P33" s="122">
        <f t="shared" si="1"/>
        <v>0</v>
      </c>
    </row>
    <row r="34" spans="1:16" s="27" customFormat="1" ht="12.75">
      <c r="A34" s="87">
        <f t="shared" si="2"/>
        <v>23</v>
      </c>
      <c r="B34" s="132"/>
      <c r="C34" s="133" t="s">
        <v>75</v>
      </c>
      <c r="D34" s="134" t="s">
        <v>38</v>
      </c>
      <c r="E34" s="135">
        <f>E33</f>
        <v>1</v>
      </c>
      <c r="F34" s="136"/>
      <c r="G34" s="136"/>
      <c r="H34" s="135"/>
      <c r="I34" s="124"/>
      <c r="J34" s="124"/>
      <c r="K34" s="118">
        <f t="shared" si="0"/>
        <v>0</v>
      </c>
      <c r="L34" s="138">
        <f t="shared" si="8"/>
        <v>0</v>
      </c>
      <c r="M34" s="136">
        <f t="shared" si="9"/>
        <v>0</v>
      </c>
      <c r="N34" s="136">
        <f t="shared" si="10"/>
        <v>0</v>
      </c>
      <c r="O34" s="136">
        <f t="shared" si="11"/>
        <v>0</v>
      </c>
      <c r="P34" s="122">
        <f t="shared" si="1"/>
        <v>0</v>
      </c>
    </row>
    <row r="35" spans="1:16" s="27" customFormat="1" ht="12.75">
      <c r="A35" s="87">
        <f t="shared" si="2"/>
        <v>24</v>
      </c>
      <c r="B35" s="114"/>
      <c r="C35" s="131" t="s">
        <v>66</v>
      </c>
      <c r="D35" s="132"/>
      <c r="E35" s="124"/>
      <c r="F35" s="136"/>
      <c r="G35" s="136"/>
      <c r="H35" s="141"/>
      <c r="I35" s="124"/>
      <c r="J35" s="124"/>
      <c r="K35" s="118">
        <f t="shared" si="0"/>
        <v>0</v>
      </c>
      <c r="L35" s="138"/>
      <c r="M35" s="136"/>
      <c r="N35" s="136"/>
      <c r="O35" s="136"/>
      <c r="P35" s="122">
        <f t="shared" si="1"/>
        <v>0</v>
      </c>
    </row>
    <row r="36" spans="1:16" s="27" customFormat="1" ht="12.75">
      <c r="A36" s="87">
        <f t="shared" si="2"/>
        <v>25</v>
      </c>
      <c r="B36" s="79" t="s">
        <v>44</v>
      </c>
      <c r="C36" s="129" t="s">
        <v>72</v>
      </c>
      <c r="D36" s="85" t="s">
        <v>42</v>
      </c>
      <c r="E36" s="96">
        <v>2.2</v>
      </c>
      <c r="F36" s="97"/>
      <c r="G36" s="116"/>
      <c r="H36" s="97">
        <f aca="true" t="shared" si="12" ref="H36:H41">ROUND(F36*G36,2)</f>
        <v>0</v>
      </c>
      <c r="I36" s="96"/>
      <c r="J36" s="97">
        <f>ROUND(H36*0.1,2)</f>
        <v>0</v>
      </c>
      <c r="K36" s="118">
        <f t="shared" si="0"/>
        <v>0</v>
      </c>
      <c r="L36" s="102">
        <f aca="true" t="shared" si="13" ref="L36:L41">ROUND(E36*F36,2)</f>
        <v>0</v>
      </c>
      <c r="M36" s="103">
        <f aca="true" t="shared" si="14" ref="M36:M41">ROUND(E36*H36,2)</f>
        <v>0</v>
      </c>
      <c r="N36" s="104">
        <f aca="true" t="shared" si="15" ref="N36:N41">ROUND(E36*I36,2)</f>
        <v>0</v>
      </c>
      <c r="O36" s="103">
        <f aca="true" t="shared" si="16" ref="O36:O41">ROUND(E36*J36,2)</f>
        <v>0</v>
      </c>
      <c r="P36" s="122">
        <f t="shared" si="1"/>
        <v>0</v>
      </c>
    </row>
    <row r="37" spans="1:16" s="27" customFormat="1" ht="22.5">
      <c r="A37" s="87">
        <f t="shared" si="2"/>
        <v>26</v>
      </c>
      <c r="B37" s="79"/>
      <c r="C37" s="129" t="s">
        <v>67</v>
      </c>
      <c r="D37" s="85" t="s">
        <v>38</v>
      </c>
      <c r="E37" s="96">
        <v>1</v>
      </c>
      <c r="F37" s="97"/>
      <c r="G37" s="116"/>
      <c r="H37" s="97">
        <f t="shared" si="12"/>
        <v>0</v>
      </c>
      <c r="I37" s="96"/>
      <c r="J37" s="97">
        <f>ROUND(H37*0.1,2)</f>
        <v>0</v>
      </c>
      <c r="K37" s="118">
        <f t="shared" si="0"/>
        <v>0</v>
      </c>
      <c r="L37" s="102">
        <f t="shared" si="13"/>
        <v>0</v>
      </c>
      <c r="M37" s="103">
        <f t="shared" si="14"/>
        <v>0</v>
      </c>
      <c r="N37" s="104">
        <f t="shared" si="15"/>
        <v>0</v>
      </c>
      <c r="O37" s="103">
        <f t="shared" si="16"/>
        <v>0</v>
      </c>
      <c r="P37" s="122">
        <f t="shared" si="1"/>
        <v>0</v>
      </c>
    </row>
    <row r="38" spans="1:16" s="27" customFormat="1" ht="24.75" customHeight="1">
      <c r="A38" s="87">
        <f t="shared" si="2"/>
        <v>27</v>
      </c>
      <c r="B38" s="79" t="s">
        <v>68</v>
      </c>
      <c r="C38" s="129" t="s">
        <v>71</v>
      </c>
      <c r="D38" s="85" t="s">
        <v>40</v>
      </c>
      <c r="E38" s="96">
        <v>1</v>
      </c>
      <c r="F38" s="97"/>
      <c r="G38" s="116"/>
      <c r="H38" s="97">
        <f t="shared" si="12"/>
        <v>0</v>
      </c>
      <c r="I38" s="96"/>
      <c r="J38" s="97">
        <f>ROUND(H38*0.1,2)</f>
        <v>0</v>
      </c>
      <c r="K38" s="118">
        <f t="shared" si="0"/>
        <v>0</v>
      </c>
      <c r="L38" s="102">
        <f t="shared" si="13"/>
        <v>0</v>
      </c>
      <c r="M38" s="103">
        <f t="shared" si="14"/>
        <v>0</v>
      </c>
      <c r="N38" s="104">
        <f t="shared" si="15"/>
        <v>0</v>
      </c>
      <c r="O38" s="103">
        <f t="shared" si="16"/>
        <v>0</v>
      </c>
      <c r="P38" s="122">
        <f t="shared" si="1"/>
        <v>0</v>
      </c>
    </row>
    <row r="39" spans="1:16" s="27" customFormat="1" ht="12.75">
      <c r="A39" s="87">
        <f t="shared" si="2"/>
        <v>28</v>
      </c>
      <c r="B39" s="79"/>
      <c r="C39" s="129" t="s">
        <v>69</v>
      </c>
      <c r="D39" s="85" t="s">
        <v>38</v>
      </c>
      <c r="E39" s="96">
        <v>1</v>
      </c>
      <c r="F39" s="97"/>
      <c r="G39" s="116"/>
      <c r="H39" s="97">
        <f t="shared" si="12"/>
        <v>0</v>
      </c>
      <c r="I39" s="96"/>
      <c r="J39" s="97">
        <f>ROUND(H39*0.1,2)</f>
        <v>0</v>
      </c>
      <c r="K39" s="118">
        <f t="shared" si="0"/>
        <v>0</v>
      </c>
      <c r="L39" s="102">
        <f t="shared" si="13"/>
        <v>0</v>
      </c>
      <c r="M39" s="103">
        <f t="shared" si="14"/>
        <v>0</v>
      </c>
      <c r="N39" s="104">
        <f t="shared" si="15"/>
        <v>0</v>
      </c>
      <c r="O39" s="103">
        <f t="shared" si="16"/>
        <v>0</v>
      </c>
      <c r="P39" s="122">
        <f t="shared" si="1"/>
        <v>0</v>
      </c>
    </row>
    <row r="40" spans="1:16" s="27" customFormat="1" ht="12.75">
      <c r="A40" s="87">
        <f>A39+1</f>
        <v>29</v>
      </c>
      <c r="B40" s="132"/>
      <c r="C40" s="143" t="s">
        <v>52</v>
      </c>
      <c r="D40" s="134" t="s">
        <v>38</v>
      </c>
      <c r="E40" s="135">
        <v>2</v>
      </c>
      <c r="F40" s="136"/>
      <c r="G40" s="136"/>
      <c r="H40" s="97">
        <f t="shared" si="12"/>
        <v>0</v>
      </c>
      <c r="I40" s="124"/>
      <c r="J40" s="124">
        <f>ROUND(0.08*H40,2)</f>
        <v>0</v>
      </c>
      <c r="K40" s="118">
        <f t="shared" si="0"/>
        <v>0</v>
      </c>
      <c r="L40" s="138">
        <f t="shared" si="13"/>
        <v>0</v>
      </c>
      <c r="M40" s="136">
        <f t="shared" si="14"/>
        <v>0</v>
      </c>
      <c r="N40" s="136">
        <f t="shared" si="15"/>
        <v>0</v>
      </c>
      <c r="O40" s="136">
        <f t="shared" si="16"/>
        <v>0</v>
      </c>
      <c r="P40" s="122">
        <f t="shared" si="1"/>
        <v>0</v>
      </c>
    </row>
    <row r="41" spans="1:16" s="27" customFormat="1" ht="12.75">
      <c r="A41" s="87">
        <f t="shared" si="2"/>
        <v>30</v>
      </c>
      <c r="B41" s="132"/>
      <c r="C41" s="144" t="s">
        <v>70</v>
      </c>
      <c r="D41" s="132" t="s">
        <v>40</v>
      </c>
      <c r="E41" s="124">
        <v>1</v>
      </c>
      <c r="F41" s="136"/>
      <c r="G41" s="136"/>
      <c r="H41" s="97">
        <f t="shared" si="12"/>
        <v>0</v>
      </c>
      <c r="I41" s="124"/>
      <c r="J41" s="124">
        <f>ROUND(0.08*H41,2)</f>
        <v>0</v>
      </c>
      <c r="K41" s="118">
        <f t="shared" si="0"/>
        <v>0</v>
      </c>
      <c r="L41" s="138">
        <f t="shared" si="13"/>
        <v>0</v>
      </c>
      <c r="M41" s="136">
        <f t="shared" si="14"/>
        <v>0</v>
      </c>
      <c r="N41" s="136">
        <f t="shared" si="15"/>
        <v>0</v>
      </c>
      <c r="O41" s="136">
        <f t="shared" si="16"/>
        <v>0</v>
      </c>
      <c r="P41" s="122">
        <f t="shared" si="1"/>
        <v>0</v>
      </c>
    </row>
    <row r="42" spans="1:16" s="27" customFormat="1" ht="12" customHeight="1" thickBot="1">
      <c r="A42" s="87"/>
      <c r="B42" s="79"/>
      <c r="C42" s="95"/>
      <c r="D42" s="85"/>
      <c r="E42" s="96"/>
      <c r="F42" s="85"/>
      <c r="G42" s="116"/>
      <c r="H42" s="97"/>
      <c r="I42" s="96"/>
      <c r="J42" s="97"/>
      <c r="K42" s="118"/>
      <c r="L42" s="102"/>
      <c r="M42" s="103"/>
      <c r="N42" s="104"/>
      <c r="O42" s="103"/>
      <c r="P42" s="122"/>
    </row>
    <row r="43" spans="1:16" s="27" customFormat="1" ht="11.25" customHeight="1">
      <c r="A43" s="33"/>
      <c r="B43" s="34"/>
      <c r="C43" s="35"/>
      <c r="D43" s="34"/>
      <c r="E43" s="86"/>
      <c r="F43" s="36"/>
      <c r="G43" s="36"/>
      <c r="H43" s="37"/>
      <c r="I43" s="37"/>
      <c r="J43" s="35" t="s">
        <v>30</v>
      </c>
      <c r="K43" s="34" t="s">
        <v>41</v>
      </c>
      <c r="L43" s="38">
        <f>SUM(L12:L42)</f>
        <v>0</v>
      </c>
      <c r="M43" s="39">
        <f>SUM(M12:M42)</f>
        <v>0</v>
      </c>
      <c r="N43" s="39">
        <f>SUM(N12:N42)</f>
        <v>0</v>
      </c>
      <c r="O43" s="40">
        <f>SUM(O12:O42)</f>
        <v>0</v>
      </c>
      <c r="P43" s="41">
        <f>SUM(P12:P42)</f>
        <v>0</v>
      </c>
    </row>
    <row r="44" spans="1:16" s="27" customFormat="1" ht="12" customHeight="1">
      <c r="A44" s="42"/>
      <c r="B44" s="43"/>
      <c r="C44" s="44"/>
      <c r="D44" s="43"/>
      <c r="E44" s="45"/>
      <c r="F44" s="45"/>
      <c r="G44" s="45"/>
      <c r="H44" s="46"/>
      <c r="I44" s="46"/>
      <c r="J44" s="44" t="s">
        <v>80</v>
      </c>
      <c r="K44" s="43" t="s">
        <v>41</v>
      </c>
      <c r="L44" s="47"/>
      <c r="M44" s="48"/>
      <c r="N44" s="48">
        <f>N43*0</f>
        <v>0</v>
      </c>
      <c r="O44" s="48"/>
      <c r="P44" s="49">
        <f>O44+N44</f>
        <v>0</v>
      </c>
    </row>
    <row r="45" spans="1:16" s="27" customFormat="1" ht="12" customHeight="1">
      <c r="A45" s="50"/>
      <c r="B45" s="51"/>
      <c r="C45" s="52"/>
      <c r="D45" s="51"/>
      <c r="E45" s="53"/>
      <c r="F45" s="53"/>
      <c r="G45" s="53"/>
      <c r="H45" s="54"/>
      <c r="I45" s="54"/>
      <c r="J45" s="52" t="s">
        <v>30</v>
      </c>
      <c r="K45" s="51" t="s">
        <v>41</v>
      </c>
      <c r="L45" s="158">
        <f>P43+P44</f>
        <v>0</v>
      </c>
      <c r="M45" s="159"/>
      <c r="N45" s="159"/>
      <c r="O45" s="159"/>
      <c r="P45" s="160"/>
    </row>
    <row r="46" spans="1:16" s="27" customFormat="1" ht="12" customHeight="1">
      <c r="A46" s="55"/>
      <c r="B46" s="56"/>
      <c r="C46" s="57"/>
      <c r="D46" s="56"/>
      <c r="E46" s="58"/>
      <c r="F46" s="58"/>
      <c r="G46" s="58"/>
      <c r="H46" s="59"/>
      <c r="I46" s="59"/>
      <c r="J46" s="57" t="s">
        <v>81</v>
      </c>
      <c r="K46" s="56" t="s">
        <v>41</v>
      </c>
      <c r="L46" s="161">
        <f>ROUND(L45*0,2)</f>
        <v>0</v>
      </c>
      <c r="M46" s="162"/>
      <c r="N46" s="162"/>
      <c r="O46" s="162"/>
      <c r="P46" s="163"/>
    </row>
    <row r="47" spans="1:16" s="27" customFormat="1" ht="12" customHeight="1">
      <c r="A47" s="55"/>
      <c r="B47" s="56"/>
      <c r="C47" s="57"/>
      <c r="D47" s="56"/>
      <c r="E47" s="58"/>
      <c r="F47" s="58"/>
      <c r="G47" s="58"/>
      <c r="H47" s="59"/>
      <c r="I47" s="59"/>
      <c r="J47" s="57" t="s">
        <v>82</v>
      </c>
      <c r="K47" s="56" t="s">
        <v>41</v>
      </c>
      <c r="L47" s="161">
        <f>ROUND(L45*0,2)</f>
        <v>0</v>
      </c>
      <c r="M47" s="162"/>
      <c r="N47" s="162"/>
      <c r="O47" s="162"/>
      <c r="P47" s="163"/>
    </row>
    <row r="48" spans="1:16" s="27" customFormat="1" ht="12" customHeight="1">
      <c r="A48" s="55"/>
      <c r="B48" s="56"/>
      <c r="C48" s="57"/>
      <c r="D48" s="56"/>
      <c r="E48" s="58"/>
      <c r="F48" s="58"/>
      <c r="G48" s="58"/>
      <c r="H48" s="59"/>
      <c r="I48" s="59"/>
      <c r="J48" s="57" t="s">
        <v>83</v>
      </c>
      <c r="K48" s="56" t="s">
        <v>41</v>
      </c>
      <c r="L48" s="161">
        <f>ROUND(L45*0,2)</f>
        <v>0</v>
      </c>
      <c r="M48" s="162"/>
      <c r="N48" s="162"/>
      <c r="O48" s="162"/>
      <c r="P48" s="163"/>
    </row>
    <row r="49" spans="1:16" s="27" customFormat="1" ht="12" customHeight="1">
      <c r="A49" s="42"/>
      <c r="B49" s="43"/>
      <c r="C49" s="44"/>
      <c r="D49" s="43"/>
      <c r="E49" s="45"/>
      <c r="F49" s="45"/>
      <c r="G49" s="45"/>
      <c r="H49" s="46"/>
      <c r="I49" s="46"/>
      <c r="J49" s="44" t="s">
        <v>43</v>
      </c>
      <c r="K49" s="43" t="s">
        <v>41</v>
      </c>
      <c r="L49" s="164">
        <f>ROUND(0.2409*M43,2)</f>
        <v>0</v>
      </c>
      <c r="M49" s="165"/>
      <c r="N49" s="165"/>
      <c r="O49" s="165"/>
      <c r="P49" s="166"/>
    </row>
    <row r="50" spans="1:16" s="27" customFormat="1" ht="12" customHeight="1">
      <c r="A50" s="50"/>
      <c r="B50" s="51"/>
      <c r="C50" s="52"/>
      <c r="D50" s="51"/>
      <c r="E50" s="53"/>
      <c r="F50" s="53"/>
      <c r="G50" s="53"/>
      <c r="H50" s="54"/>
      <c r="I50" s="54"/>
      <c r="J50" s="52" t="s">
        <v>30</v>
      </c>
      <c r="K50" s="51" t="s">
        <v>41</v>
      </c>
      <c r="L50" s="158">
        <f>L45+L46+L49+L47+L48</f>
        <v>0</v>
      </c>
      <c r="M50" s="159"/>
      <c r="N50" s="159"/>
      <c r="O50" s="159"/>
      <c r="P50" s="160"/>
    </row>
    <row r="51" spans="1:16" s="27" customFormat="1" ht="12" customHeight="1">
      <c r="A51" s="55"/>
      <c r="B51" s="56"/>
      <c r="C51" s="57"/>
      <c r="D51" s="56"/>
      <c r="E51" s="58"/>
      <c r="F51" s="58"/>
      <c r="G51" s="58"/>
      <c r="H51" s="59"/>
      <c r="I51" s="59"/>
      <c r="J51" s="57" t="s">
        <v>39</v>
      </c>
      <c r="K51" s="56" t="s">
        <v>41</v>
      </c>
      <c r="L51" s="161">
        <f>ROUND(0.21*L50,2)</f>
        <v>0</v>
      </c>
      <c r="M51" s="162"/>
      <c r="N51" s="162"/>
      <c r="O51" s="162"/>
      <c r="P51" s="163"/>
    </row>
    <row r="52" spans="1:16" s="27" customFormat="1" ht="12" customHeight="1" thickBot="1">
      <c r="A52" s="60"/>
      <c r="B52" s="61"/>
      <c r="C52" s="62"/>
      <c r="D52" s="61"/>
      <c r="E52" s="63"/>
      <c r="F52" s="63"/>
      <c r="G52" s="63"/>
      <c r="H52" s="64"/>
      <c r="I52" s="64"/>
      <c r="J52" s="62" t="s">
        <v>31</v>
      </c>
      <c r="K52" s="61" t="s">
        <v>41</v>
      </c>
      <c r="L52" s="155">
        <f>L50+L51</f>
        <v>0</v>
      </c>
      <c r="M52" s="156"/>
      <c r="N52" s="156"/>
      <c r="O52" s="156"/>
      <c r="P52" s="157"/>
    </row>
    <row r="53" spans="2:16" s="27" customFormat="1" ht="12" customHeight="1">
      <c r="B53" s="125"/>
      <c r="C53" s="126"/>
      <c r="D53" s="30"/>
      <c r="E53" s="31"/>
      <c r="F53" s="32"/>
      <c r="G53" s="32"/>
      <c r="H53"/>
      <c r="I53" s="145"/>
      <c r="J53" s="145"/>
      <c r="K53" s="145"/>
      <c r="L53" s="145"/>
      <c r="M53" s="145"/>
      <c r="N53" s="145"/>
      <c r="O53" s="145"/>
      <c r="P53" s="145"/>
    </row>
    <row r="54" spans="1:16" s="27" customFormat="1" ht="12" customHeight="1">
      <c r="A54" s="9"/>
      <c r="B54" s="127"/>
      <c r="C54" s="127"/>
      <c r="D54" s="29"/>
      <c r="E54" s="29"/>
      <c r="F54" s="32"/>
      <c r="G54" s="32"/>
      <c r="H54"/>
      <c r="I54" s="31"/>
      <c r="J54"/>
      <c r="K54"/>
      <c r="L54"/>
      <c r="M54" s="32"/>
      <c r="N54"/>
      <c r="O54" s="90"/>
      <c r="P54"/>
    </row>
    <row r="55" spans="1:3" s="27" customFormat="1" ht="12" customHeight="1">
      <c r="A55" s="128"/>
      <c r="B55" s="128"/>
      <c r="C55" s="128"/>
    </row>
    <row r="56" spans="1:3" s="27" customFormat="1" ht="12" customHeight="1">
      <c r="A56" s="128"/>
      <c r="B56" s="128"/>
      <c r="C56" s="128"/>
    </row>
    <row r="57" s="27" customFormat="1" ht="12" customHeight="1"/>
    <row r="58" spans="2:3" s="27" customFormat="1" ht="12.75">
      <c r="B58" s="89"/>
      <c r="C58" s="89"/>
    </row>
    <row r="59" spans="1:16" s="27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9" s="27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S60" s="89"/>
    </row>
    <row r="61" spans="1:18" s="27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R61" s="89"/>
    </row>
    <row r="62" spans="1:16" s="27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s="27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s="27" customFormat="1" ht="12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s="27" customFormat="1" ht="12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s="27" customFormat="1" ht="12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s="27" customFormat="1" ht="12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s="27" customFormat="1" ht="12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s="27" customFormat="1" ht="12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s="27" customFormat="1" ht="12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20" s="1" customFormat="1" ht="12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27"/>
      <c r="T71" s="88"/>
    </row>
    <row r="72" spans="1:17" s="1" customFormat="1" ht="12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28"/>
    </row>
    <row r="73" spans="1:17" s="1" customFormat="1" ht="12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28"/>
    </row>
    <row r="74" spans="1:17" s="1" customFormat="1" ht="12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28"/>
    </row>
    <row r="75" spans="1:17" s="1" customFormat="1" ht="12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28"/>
    </row>
    <row r="76" spans="1:17" s="1" customFormat="1" ht="12" customHeight="1" hidden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28"/>
    </row>
    <row r="77" spans="1:17" s="1" customFormat="1" ht="12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28"/>
    </row>
    <row r="78" spans="1:17" s="1" customFormat="1" ht="12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28"/>
    </row>
    <row r="79" spans="1:17" s="1" customFormat="1" ht="12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28"/>
    </row>
    <row r="80" spans="1:17" s="1" customFormat="1" ht="12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28"/>
    </row>
    <row r="81" spans="1:17" s="1" customFormat="1" ht="12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28"/>
    </row>
  </sheetData>
  <sheetProtection/>
  <mergeCells count="20">
    <mergeCell ref="A1:P1"/>
    <mergeCell ref="A2:P2"/>
    <mergeCell ref="L4:M4"/>
    <mergeCell ref="L5:M5"/>
    <mergeCell ref="L6:M6"/>
    <mergeCell ref="N6:P6"/>
    <mergeCell ref="L52:P52"/>
    <mergeCell ref="L45:P45"/>
    <mergeCell ref="L46:P46"/>
    <mergeCell ref="L47:P47"/>
    <mergeCell ref="L49:P49"/>
    <mergeCell ref="L48:P48"/>
    <mergeCell ref="L51:P51"/>
    <mergeCell ref="L50:P50"/>
    <mergeCell ref="L7:L9"/>
    <mergeCell ref="M7:P7"/>
    <mergeCell ref="Q7:Q10"/>
    <mergeCell ref="H8:K8"/>
    <mergeCell ref="M8:P8"/>
    <mergeCell ref="H7:K7"/>
  </mergeCells>
  <conditionalFormatting sqref="E12:E42">
    <cfRule type="cellIs" priority="23" dxfId="0" operator="equal" stopIfTrue="1">
      <formula>0</formula>
    </cfRule>
    <cfRule type="expression" priority="24" dxfId="0" stopIfTrue="1">
      <formula>#DIV/0!</formula>
    </cfRule>
  </conditionalFormatting>
  <printOptions/>
  <pageMargins left="0.42" right="0.24" top="0.41" bottom="0.2" header="0.29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Imants</dc:creator>
  <cp:keywords/>
  <dc:description/>
  <cp:lastModifiedBy>Lauris</cp:lastModifiedBy>
  <cp:lastPrinted>2018-01-30T13:27:04Z</cp:lastPrinted>
  <dcterms:created xsi:type="dcterms:W3CDTF">2010-06-29T19:35:22Z</dcterms:created>
  <dcterms:modified xsi:type="dcterms:W3CDTF">2018-03-26T08:35:23Z</dcterms:modified>
  <cp:category/>
  <cp:version/>
  <cp:contentType/>
  <cp:contentStatus/>
</cp:coreProperties>
</file>